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ramachi\Desktop\"/>
    </mc:Choice>
  </mc:AlternateContent>
  <xr:revisionPtr revIDLastSave="0" documentId="8_{4204849F-45E4-4807-85D0-279DC6CAC659}" xr6:coauthVersionLast="47" xr6:coauthVersionMax="47" xr10:uidLastSave="{00000000-0000-0000-0000-000000000000}"/>
  <bookViews>
    <workbookView xWindow="-120" yWindow="-120" windowWidth="29040" windowHeight="15720" xr2:uid="{75B7849D-7020-4D25-BF02-C456F3D372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G9" i="1"/>
  <c r="D9" i="1"/>
  <c r="G8" i="1"/>
  <c r="D8" i="1"/>
  <c r="G7" i="1"/>
  <c r="D7" i="1"/>
  <c r="G6" i="1"/>
  <c r="D6" i="1"/>
  <c r="G5" i="1"/>
  <c r="D5" i="1"/>
  <c r="H5" i="1" s="1"/>
  <c r="I5" i="1" s="1"/>
  <c r="H8" i="1" l="1"/>
  <c r="I8" i="1" s="1"/>
  <c r="H6" i="1"/>
  <c r="I6" i="1" s="1"/>
  <c r="H7" i="1"/>
  <c r="I7" i="1" s="1"/>
  <c r="H9" i="1"/>
  <c r="I9" i="1" s="1"/>
</calcChain>
</file>

<file path=xl/sharedStrings.xml><?xml version="1.0" encoding="utf-8"?>
<sst xmlns="http://schemas.openxmlformats.org/spreadsheetml/2006/main" count="30" uniqueCount="29">
  <si>
    <t>H28</t>
  </si>
  <si>
    <t>H29</t>
  </si>
  <si>
    <t>H30</t>
  </si>
  <si>
    <t>世帯数</t>
    <rPh sb="0" eb="3">
      <t>セタイスウ</t>
    </rPh>
    <phoneticPr fontId="2"/>
  </si>
  <si>
    <t>単価</t>
    <rPh sb="0" eb="2">
      <t>タンカ</t>
    </rPh>
    <phoneticPr fontId="2"/>
  </si>
  <si>
    <t>①世帯数×単価＋4,000円</t>
    <rPh sb="1" eb="3">
      <t>セタイ</t>
    </rPh>
    <rPh sb="3" eb="4">
      <t>スウ</t>
    </rPh>
    <rPh sb="5" eb="7">
      <t>タンカ</t>
    </rPh>
    <rPh sb="13" eb="14">
      <t>エン</t>
    </rPh>
    <phoneticPr fontId="2"/>
  </si>
  <si>
    <t>外灯数</t>
    <rPh sb="0" eb="2">
      <t>ガイトウ</t>
    </rPh>
    <rPh sb="2" eb="3">
      <t>スウ</t>
    </rPh>
    <phoneticPr fontId="2"/>
  </si>
  <si>
    <t>③外灯数×単価</t>
    <rPh sb="1" eb="3">
      <t>ガイトウ</t>
    </rPh>
    <rPh sb="3" eb="4">
      <t>スウ</t>
    </rPh>
    <rPh sb="5" eb="7">
      <t>タンカ</t>
    </rPh>
    <phoneticPr fontId="2"/>
  </si>
  <si>
    <t>①＋②</t>
    <phoneticPr fontId="2"/>
  </si>
  <si>
    <t>H27</t>
    <phoneticPr fontId="2"/>
  </si>
  <si>
    <t>H31</t>
    <phoneticPr fontId="2"/>
  </si>
  <si>
    <t>H27年補助額</t>
    <rPh sb="3" eb="4">
      <t>ネン</t>
    </rPh>
    <rPh sb="4" eb="7">
      <t>ホジョガク</t>
    </rPh>
    <phoneticPr fontId="2"/>
  </si>
  <si>
    <t>H28年補助額</t>
    <rPh sb="3" eb="4">
      <t>ネン</t>
    </rPh>
    <rPh sb="4" eb="7">
      <t>ホジョガク</t>
    </rPh>
    <phoneticPr fontId="2"/>
  </si>
  <si>
    <t>H29年補助額</t>
    <rPh sb="3" eb="4">
      <t>ネン</t>
    </rPh>
    <rPh sb="4" eb="7">
      <t>ホジョガク</t>
    </rPh>
    <phoneticPr fontId="2"/>
  </si>
  <si>
    <t>H30年補助額</t>
    <rPh sb="3" eb="4">
      <t>ネン</t>
    </rPh>
    <rPh sb="4" eb="7">
      <t>ホジョガク</t>
    </rPh>
    <phoneticPr fontId="2"/>
  </si>
  <si>
    <t>R1年の補助額</t>
    <rPh sb="2" eb="3">
      <t>ネン</t>
    </rPh>
    <rPh sb="4" eb="7">
      <t>ホジョガク</t>
    </rPh>
    <phoneticPr fontId="2"/>
  </si>
  <si>
    <t>R2年の補助額</t>
    <rPh sb="2" eb="3">
      <t>ネン</t>
    </rPh>
    <rPh sb="4" eb="7">
      <t>ホジョガク</t>
    </rPh>
    <phoneticPr fontId="2"/>
  </si>
  <si>
    <t>R3年の補助額</t>
    <rPh sb="2" eb="3">
      <t>ネン</t>
    </rPh>
    <rPh sb="4" eb="7">
      <t>ホジョガク</t>
    </rPh>
    <phoneticPr fontId="2"/>
  </si>
  <si>
    <t>LED引落し分</t>
    <rPh sb="3" eb="5">
      <t>ヒキオト</t>
    </rPh>
    <rPh sb="6" eb="7">
      <t>ブン</t>
    </rPh>
    <phoneticPr fontId="2"/>
  </si>
  <si>
    <t>補助限度額</t>
    <rPh sb="0" eb="2">
      <t>ホジョ</t>
    </rPh>
    <rPh sb="2" eb="5">
      <t>ゲンドガク</t>
    </rPh>
    <phoneticPr fontId="2"/>
  </si>
  <si>
    <t>LED以外</t>
    <rPh sb="3" eb="5">
      <t>イガイ</t>
    </rPh>
    <phoneticPr fontId="2"/>
  </si>
  <si>
    <t>合計</t>
    <rPh sb="0" eb="2">
      <t>ゴウケイ</t>
    </rPh>
    <phoneticPr fontId="2"/>
  </si>
  <si>
    <t>福地温泉町内会　山腰様</t>
    <rPh sb="0" eb="2">
      <t>フクチ</t>
    </rPh>
    <rPh sb="2" eb="4">
      <t>オンセン</t>
    </rPh>
    <rPh sb="4" eb="7">
      <t>チョウナイカイ</t>
    </rPh>
    <rPh sb="8" eb="10">
      <t>ヤマコシ</t>
    </rPh>
    <rPh sb="10" eb="11">
      <t>サマ</t>
    </rPh>
    <phoneticPr fontId="2"/>
  </si>
  <si>
    <t>18世帯×180円+4000+（LED以外（年間電気料）の65％）が補助限度額です。　（この分に引落し金額は入っていません）</t>
    <phoneticPr fontId="2"/>
  </si>
  <si>
    <t>たからまちづくり協議会</t>
    <rPh sb="8" eb="11">
      <t>キョウギカイ</t>
    </rPh>
    <phoneticPr fontId="2"/>
  </si>
  <si>
    <t>事務局　中田久美子</t>
    <rPh sb="0" eb="3">
      <t>ジムキョク</t>
    </rPh>
    <rPh sb="4" eb="6">
      <t>ナカダ</t>
    </rPh>
    <rPh sb="6" eb="9">
      <t>クミコ</t>
    </rPh>
    <phoneticPr fontId="2"/>
  </si>
  <si>
    <t>takara@hidatakayama.ne.jp</t>
    <phoneticPr fontId="2"/>
  </si>
  <si>
    <t>◆令和2年度からの町内会運営費の算出方法　</t>
    <rPh sb="1" eb="3">
      <t>レイワ</t>
    </rPh>
    <rPh sb="4" eb="6">
      <t>ネンド</t>
    </rPh>
    <phoneticPr fontId="2"/>
  </si>
  <si>
    <t>◆平成27年度～平成31年度の町内会運営費の算出方法</t>
    <rPh sb="1" eb="3">
      <t>ヘイセイ</t>
    </rPh>
    <rPh sb="5" eb="6">
      <t>ネン</t>
    </rPh>
    <rPh sb="6" eb="7">
      <t>ド</t>
    </rPh>
    <rPh sb="8" eb="10">
      <t>ヘイセイ</t>
    </rPh>
    <rPh sb="12" eb="14">
      <t>ネンド</t>
    </rPh>
    <rPh sb="15" eb="18">
      <t>チョウナイカイ</t>
    </rPh>
    <rPh sb="18" eb="20">
      <t>ウンエイ</t>
    </rPh>
    <rPh sb="20" eb="21">
      <t>ヒ</t>
    </rPh>
    <rPh sb="22" eb="24">
      <t>サンシュツ</t>
    </rPh>
    <rPh sb="24" eb="2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</si>
</sst>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>
      <alignment vertical="center"/>
    </xf>
    <xf numFmtId="38" fontId="4" fillId="3" borderId="9" xfId="1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3" xfId="1" applyFont="1" applyFill="1" applyBorder="1">
      <alignment vertical="center"/>
    </xf>
    <xf numFmtId="0" fontId="4" fillId="0" borderId="8" xfId="0" applyFont="1" applyFill="1" applyBorder="1">
      <alignment vertical="center"/>
    </xf>
    <xf numFmtId="38" fontId="4" fillId="0" borderId="8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10" xfId="1" applyFont="1" applyFill="1" applyBorder="1">
      <alignment vertical="center"/>
    </xf>
    <xf numFmtId="0" fontId="4" fillId="0" borderId="1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3" fillId="0" borderId="0" xfId="2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@hidatakayam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8351-B370-40F8-B4FA-A91AA2E6CA18}">
  <dimension ref="A1:I22"/>
  <sheetViews>
    <sheetView tabSelected="1" workbookViewId="0">
      <selection activeCell="L17" sqref="L17"/>
    </sheetView>
  </sheetViews>
  <sheetFormatPr defaultColWidth="13" defaultRowHeight="24" customHeight="1" x14ac:dyDescent="0.4"/>
  <cols>
    <col min="1" max="16384" width="13" style="1"/>
  </cols>
  <sheetData>
    <row r="1" spans="1:9" ht="24" customHeight="1" x14ac:dyDescent="0.4">
      <c r="A1" s="1" t="s">
        <v>22</v>
      </c>
    </row>
    <row r="3" spans="1:9" ht="24" customHeight="1" thickBot="1" x14ac:dyDescent="0.45">
      <c r="A3" s="1" t="s">
        <v>28</v>
      </c>
    </row>
    <row r="4" spans="1:9" ht="24" customHeight="1" x14ac:dyDescent="0.4">
      <c r="A4" s="2"/>
      <c r="B4" s="20" t="s">
        <v>3</v>
      </c>
      <c r="C4" s="21" t="s">
        <v>4</v>
      </c>
      <c r="D4" s="22" t="s">
        <v>5</v>
      </c>
      <c r="E4" s="20" t="s">
        <v>6</v>
      </c>
      <c r="F4" s="21" t="s">
        <v>4</v>
      </c>
      <c r="G4" s="23" t="s">
        <v>7</v>
      </c>
      <c r="H4" s="3" t="s">
        <v>8</v>
      </c>
      <c r="I4" s="4" t="s">
        <v>19</v>
      </c>
    </row>
    <row r="5" spans="1:9" ht="24" customHeight="1" x14ac:dyDescent="0.4">
      <c r="A5" s="5" t="s">
        <v>9</v>
      </c>
      <c r="B5" s="6">
        <v>18</v>
      </c>
      <c r="C5" s="7">
        <v>115</v>
      </c>
      <c r="D5" s="7">
        <f>B5*C5+4000</f>
        <v>6070</v>
      </c>
      <c r="E5" s="6">
        <v>51</v>
      </c>
      <c r="F5" s="7">
        <v>2400</v>
      </c>
      <c r="G5" s="8">
        <f>E5*F5</f>
        <v>122400</v>
      </c>
      <c r="H5" s="6">
        <f>D5+G5</f>
        <v>128470</v>
      </c>
      <c r="I5" s="9">
        <f>ROUNDDOWN(H5,-3)</f>
        <v>128000</v>
      </c>
    </row>
    <row r="6" spans="1:9" ht="24" customHeight="1" x14ac:dyDescent="0.4">
      <c r="A6" s="5" t="s">
        <v>0</v>
      </c>
      <c r="B6" s="6">
        <v>18</v>
      </c>
      <c r="C6" s="7">
        <v>160</v>
      </c>
      <c r="D6" s="7">
        <f t="shared" ref="D6:D9" si="0">B6*C6+4000</f>
        <v>6880</v>
      </c>
      <c r="E6" s="6">
        <v>51</v>
      </c>
      <c r="F6" s="7">
        <v>2400</v>
      </c>
      <c r="G6" s="8">
        <f t="shared" ref="G6:G8" si="1">E6*F6</f>
        <v>122400</v>
      </c>
      <c r="H6" s="6">
        <f t="shared" ref="H6:H9" si="2">D6+G6</f>
        <v>129280</v>
      </c>
      <c r="I6" s="9">
        <f t="shared" ref="I6:I9" si="3">ROUNDDOWN(H6,-3)</f>
        <v>129000</v>
      </c>
    </row>
    <row r="7" spans="1:9" ht="24" customHeight="1" x14ac:dyDescent="0.4">
      <c r="A7" s="5" t="s">
        <v>1</v>
      </c>
      <c r="B7" s="6">
        <v>18</v>
      </c>
      <c r="C7" s="7">
        <v>180</v>
      </c>
      <c r="D7" s="7">
        <f t="shared" si="0"/>
        <v>7240</v>
      </c>
      <c r="E7" s="6">
        <v>51</v>
      </c>
      <c r="F7" s="7">
        <v>2400</v>
      </c>
      <c r="G7" s="8">
        <f t="shared" si="1"/>
        <v>122400</v>
      </c>
      <c r="H7" s="6">
        <f t="shared" si="2"/>
        <v>129640</v>
      </c>
      <c r="I7" s="9">
        <f t="shared" si="3"/>
        <v>129000</v>
      </c>
    </row>
    <row r="8" spans="1:9" ht="24" customHeight="1" x14ac:dyDescent="0.4">
      <c r="A8" s="5" t="s">
        <v>2</v>
      </c>
      <c r="B8" s="6">
        <v>18</v>
      </c>
      <c r="C8" s="7">
        <v>180</v>
      </c>
      <c r="D8" s="7">
        <f t="shared" si="0"/>
        <v>7240</v>
      </c>
      <c r="E8" s="6">
        <v>51</v>
      </c>
      <c r="F8" s="7">
        <v>2400</v>
      </c>
      <c r="G8" s="8">
        <f t="shared" si="1"/>
        <v>122400</v>
      </c>
      <c r="H8" s="6">
        <f t="shared" si="2"/>
        <v>129640</v>
      </c>
      <c r="I8" s="9">
        <f t="shared" si="3"/>
        <v>129000</v>
      </c>
    </row>
    <row r="9" spans="1:9" ht="24" customHeight="1" x14ac:dyDescent="0.4">
      <c r="A9" s="5" t="s">
        <v>10</v>
      </c>
      <c r="B9" s="6">
        <v>18</v>
      </c>
      <c r="C9" s="7">
        <v>180</v>
      </c>
      <c r="D9" s="7">
        <f t="shared" si="0"/>
        <v>7240</v>
      </c>
      <c r="E9" s="6">
        <v>116</v>
      </c>
      <c r="F9" s="7">
        <v>2400</v>
      </c>
      <c r="G9" s="8">
        <f>E9*F9</f>
        <v>278400</v>
      </c>
      <c r="H9" s="6">
        <f t="shared" si="2"/>
        <v>285640</v>
      </c>
      <c r="I9" s="9">
        <f t="shared" si="3"/>
        <v>285000</v>
      </c>
    </row>
    <row r="11" spans="1:9" ht="24" customHeight="1" x14ac:dyDescent="0.4">
      <c r="A11" s="10" t="s">
        <v>27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4">
      <c r="A12" s="11" t="s">
        <v>23</v>
      </c>
      <c r="B12" s="11"/>
      <c r="C12" s="11"/>
      <c r="D12" s="11"/>
      <c r="E12" s="11"/>
      <c r="F12" s="11"/>
      <c r="G12" s="11"/>
      <c r="H12" s="11"/>
      <c r="I12" s="11"/>
    </row>
    <row r="13" spans="1:9" ht="24" customHeight="1" thickBot="1" x14ac:dyDescent="0.45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G13" s="15"/>
      <c r="H13" s="25" t="s">
        <v>16</v>
      </c>
      <c r="I13" s="25" t="s">
        <v>17</v>
      </c>
    </row>
    <row r="14" spans="1:9" ht="24" customHeight="1" thickBot="1" x14ac:dyDescent="0.45">
      <c r="A14" s="12">
        <v>128000</v>
      </c>
      <c r="B14" s="13">
        <v>129000</v>
      </c>
      <c r="C14" s="13">
        <v>129000</v>
      </c>
      <c r="D14" s="13">
        <v>129000</v>
      </c>
      <c r="E14" s="14">
        <v>285000</v>
      </c>
      <c r="G14" s="15" t="s">
        <v>20</v>
      </c>
      <c r="H14" s="16">
        <v>195800</v>
      </c>
      <c r="I14" s="16">
        <v>116800</v>
      </c>
    </row>
    <row r="15" spans="1:9" ht="24" customHeight="1" thickBot="1" x14ac:dyDescent="0.45">
      <c r="B15" s="11"/>
      <c r="C15" s="11"/>
      <c r="D15" s="11"/>
      <c r="E15" s="11"/>
      <c r="G15" s="17" t="s">
        <v>18</v>
      </c>
      <c r="H15" s="18">
        <v>30470</v>
      </c>
      <c r="I15" s="18">
        <v>82167</v>
      </c>
    </row>
    <row r="16" spans="1:9" ht="24" customHeight="1" thickBot="1" x14ac:dyDescent="0.45">
      <c r="D16" s="11"/>
      <c r="E16" s="11"/>
      <c r="G16" s="19" t="s">
        <v>21</v>
      </c>
      <c r="H16" s="13">
        <v>226270</v>
      </c>
      <c r="I16" s="14">
        <f>SUM(I14:I15)</f>
        <v>198967</v>
      </c>
    </row>
    <row r="17" spans="1:9" ht="24" customHeight="1" x14ac:dyDescent="0.4">
      <c r="E17" s="11"/>
      <c r="F17" s="11"/>
      <c r="H17" s="11"/>
      <c r="I17" s="11"/>
    </row>
    <row r="18" spans="1:9" ht="24" customHeight="1" x14ac:dyDescent="0.4">
      <c r="E18" s="11"/>
      <c r="F18" s="11"/>
      <c r="G18" s="11" t="s">
        <v>24</v>
      </c>
      <c r="H18" s="11"/>
      <c r="I18" s="11"/>
    </row>
    <row r="19" spans="1:9" ht="24" customHeight="1" x14ac:dyDescent="0.4">
      <c r="E19" s="11"/>
      <c r="F19" s="11"/>
      <c r="G19" s="11" t="s">
        <v>25</v>
      </c>
      <c r="H19" s="11"/>
      <c r="I19" s="11"/>
    </row>
    <row r="20" spans="1:9" ht="24" customHeight="1" x14ac:dyDescent="0.4">
      <c r="A20" s="11"/>
      <c r="B20" s="11"/>
      <c r="C20" s="11"/>
      <c r="D20" s="11"/>
      <c r="E20" s="11"/>
      <c r="F20" s="11"/>
      <c r="G20" s="26" t="s">
        <v>26</v>
      </c>
      <c r="H20" s="11"/>
      <c r="I20" s="11"/>
    </row>
    <row r="21" spans="1:9" ht="24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24" customHeight="1" x14ac:dyDescent="0.4">
      <c r="A22" s="10"/>
      <c r="B22" s="10"/>
      <c r="C22" s="10"/>
      <c r="D22" s="10"/>
      <c r="E22" s="10"/>
      <c r="F22" s="10"/>
      <c r="G22" s="10"/>
      <c r="H22" s="10"/>
      <c r="I22" s="10"/>
    </row>
  </sheetData>
  <phoneticPr fontId="2"/>
  <hyperlinks>
    <hyperlink ref="G20" r:id="rId1" xr:uid="{775B8F74-61AA-4A6C-8ED2-5E960B338C9A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takaramachi</dc:creator>
  <cp:lastModifiedBy>takaramachi</cp:lastModifiedBy>
  <cp:lastPrinted>2022-04-05T02:41:33Z</cp:lastPrinted>
  <dcterms:created xsi:type="dcterms:W3CDTF">2022-04-05T02:18:41Z</dcterms:created>
  <dcterms:modified xsi:type="dcterms:W3CDTF">2022-04-05T02:42:14Z</dcterms:modified>
</cp:coreProperties>
</file>